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Инструкция" sheetId="1" r:id="rId1"/>
    <sheet name="Расчёт" sheetId="2" r:id="rId2"/>
  </sheets>
  <calcPr calcId="124519"/>
  <fileRecoveryPr repairLoad="1"/>
</workbook>
</file>

<file path=xl/calcChain.xml><?xml version="1.0" encoding="utf-8"?>
<calcChain xmlns="http://schemas.openxmlformats.org/spreadsheetml/2006/main">
  <c r="G15" i="2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C15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B10"/>
</calcChain>
</file>

<file path=xl/sharedStrings.xml><?xml version="1.0" encoding="utf-8"?>
<sst xmlns="http://schemas.openxmlformats.org/spreadsheetml/2006/main" count="129" uniqueCount="109">
  <si>
    <t xml:space="preserve">Привет! Сам калькулятор в следующей вкладке. </t>
  </si>
  <si>
    <t>Для того, чтобы у вас появилась возможность считать на этом калькуляторе, нужно:</t>
  </si>
  <si>
    <t>1. Нажмите кнопку "Файл"</t>
  </si>
  <si>
    <t>2. Далее в выпадающем списке выберите "Создать копию"</t>
  </si>
  <si>
    <t xml:space="preserve">3. Таким образом вы сохраните этот калькулятор в свои Google Таблицы. </t>
  </si>
  <si>
    <r>
      <rPr>
        <sz val="10"/>
        <color theme="1"/>
        <rFont val="Arial"/>
      </rPr>
      <t xml:space="preserve">Там сможете исправить все, НО.. советую менять значения только в ячейках, окрашенных </t>
    </r>
    <r>
      <rPr>
        <b/>
        <sz val="10"/>
        <color theme="1"/>
        <rFont val="Arial"/>
      </rPr>
      <t>синим цветом.</t>
    </r>
    <r>
      <rPr>
        <sz val="10"/>
        <color theme="1"/>
        <rFont val="Arial"/>
      </rPr>
      <t xml:space="preserve"> Тогда подсчеты будут верными.</t>
    </r>
  </si>
  <si>
    <r>
      <rPr>
        <b/>
        <sz val="12"/>
        <color theme="1"/>
        <rFont val="Arial"/>
      </rPr>
      <t xml:space="preserve"> Стартовый капитал</t>
    </r>
    <r>
      <rPr>
        <sz val="12"/>
        <color theme="1"/>
        <rFont val="Arial"/>
      </rPr>
      <t xml:space="preserve"> (если его нет, ставьте "0")</t>
    </r>
  </si>
  <si>
    <r>
      <rPr>
        <b/>
        <sz val="11"/>
        <color theme="1"/>
        <rFont val="Arial"/>
      </rPr>
      <t xml:space="preserve"> Ежемесячное пополнение</t>
    </r>
    <r>
      <rPr>
        <sz val="11"/>
        <color theme="1"/>
        <rFont val="Arial"/>
      </rPr>
      <t xml:space="preserve"> (если пополнять не планируете, ставьте "0")</t>
    </r>
  </si>
  <si>
    <r>
      <rPr>
        <b/>
        <sz val="11"/>
        <color theme="1"/>
        <rFont val="Arial"/>
      </rPr>
      <t xml:space="preserve"> Процентная ставка годовых</t>
    </r>
    <r>
      <rPr>
        <sz val="11"/>
        <color theme="1"/>
        <rFont val="Arial"/>
      </rPr>
      <t>, % (%, под который планируете держать деньги)</t>
    </r>
  </si>
  <si>
    <t>лет</t>
  </si>
  <si>
    <t>месяцев</t>
  </si>
  <si>
    <r>
      <rPr>
        <sz val="10"/>
        <color theme="1"/>
        <rFont val="Arial"/>
      </rPr>
      <t xml:space="preserve">- </t>
    </r>
    <r>
      <rPr>
        <b/>
        <sz val="10"/>
        <color theme="1"/>
        <rFont val="Arial"/>
      </rPr>
      <t>Срок вклада</t>
    </r>
    <r>
      <rPr>
        <sz val="10"/>
        <color theme="1"/>
        <rFont val="Arial"/>
      </rPr>
      <t>, мес (по годам см. в таблице)</t>
    </r>
  </si>
  <si>
    <t>-&gt; Такая сумма будет на счету с ежемесячной капитализацией</t>
  </si>
  <si>
    <t xml:space="preserve">Расчет для счета с ЕЖЕМЕСЯЧНОЙ капитализацией </t>
  </si>
  <si>
    <t xml:space="preserve">Расчет для счета с ЕЖЕГОДНОЙ капитализацией </t>
  </si>
  <si>
    <t>1 год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</si>
  <si>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</si>
  <si>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</si>
  <si>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</si>
  <si>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</si>
  <si>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</si>
  <si>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</si>
  <si>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</si>
  <si>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</si>
  <si>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</si>
  <si>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</si>
  <si>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</si>
  <si>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</si>
  <si>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</si>
  <si>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</si>
  <si>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</si>
  <si>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</si>
  <si>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</si>
  <si>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19 лет</t>
  </si>
  <si>
    <t>20 лет</t>
  </si>
  <si>
    <t>21 лет</t>
  </si>
  <si>
    <t>22 лет</t>
  </si>
  <si>
    <t>23 лет</t>
  </si>
  <si>
    <t>24 лет</t>
  </si>
  <si>
    <t>25 лет</t>
  </si>
  <si>
    <t>26 лет</t>
  </si>
  <si>
    <t>27 лет</t>
  </si>
  <si>
    <t>28 лет</t>
  </si>
  <si>
    <t>29 лет</t>
  </si>
  <si>
    <t>30 лет</t>
  </si>
  <si>
    <t>31 лет</t>
  </si>
  <si>
    <t>32 лет</t>
  </si>
  <si>
    <t>33 лет</t>
  </si>
  <si>
    <t>34 лет</t>
  </si>
  <si>
    <t>35 лет</t>
  </si>
  <si>
    <t>36 лет</t>
  </si>
  <si>
    <t>37 лет</t>
  </si>
  <si>
    <t>38 лет</t>
  </si>
  <si>
    <t>39 лет</t>
  </si>
  <si>
    <t>40 лет</t>
  </si>
  <si>
    <t>41 лет</t>
  </si>
  <si>
    <t>42 лет</t>
  </si>
  <si>
    <t>43 лет</t>
  </si>
  <si>
    <t>44 лет</t>
  </si>
  <si>
    <t>45 лет</t>
  </si>
  <si>
    <t>46 лет</t>
  </si>
  <si>
    <t>47 лет</t>
  </si>
  <si>
    <t>48 лет</t>
  </si>
  <si>
    <t>49 лет</t>
  </si>
  <si>
    <t>50 лет</t>
  </si>
  <si>
    <t>51 лет</t>
  </si>
  <si>
    <t>52 лет</t>
  </si>
  <si>
    <t>53 лет</t>
  </si>
  <si>
    <t>54 лет</t>
  </si>
  <si>
    <t>55 лет</t>
  </si>
  <si>
    <t>56 лет</t>
  </si>
  <si>
    <t>57 лет</t>
  </si>
  <si>
    <t>58 лет</t>
  </si>
  <si>
    <t>59 лет</t>
  </si>
  <si>
    <t>60 лет</t>
  </si>
  <si>
    <t>61 лет</t>
  </si>
  <si>
    <t>62 лет</t>
  </si>
  <si>
    <t>63 лет</t>
  </si>
  <si>
    <t>64 лет</t>
  </si>
  <si>
    <t>65 лет</t>
  </si>
  <si>
    <t>66 лет</t>
  </si>
  <si>
    <t>67 лет</t>
  </si>
  <si>
    <t>68 лет</t>
  </si>
  <si>
    <t>69 лет</t>
  </si>
  <si>
    <t>70 лет</t>
  </si>
  <si>
    <t>71 лет</t>
  </si>
  <si>
    <t>72 лет</t>
  </si>
  <si>
    <t>73 лет</t>
  </si>
  <si>
    <t>74 лет</t>
  </si>
  <si>
    <t>75 лет</t>
  </si>
  <si>
    <t>76 лет</t>
  </si>
  <si>
    <t>77 лет</t>
  </si>
  <si>
    <t>78 лет</t>
  </si>
  <si>
    <t>79 лет</t>
  </si>
  <si>
    <t>80 лет</t>
  </si>
  <si>
    <t>81 лет</t>
  </si>
  <si>
    <t>82 лет</t>
  </si>
  <si>
    <t>83 лет</t>
  </si>
  <si>
    <t>84 лет</t>
  </si>
  <si>
    <t>85 лет</t>
  </si>
  <si>
    <t>86 лет</t>
  </si>
  <si>
    <t>87 лет</t>
  </si>
  <si>
    <t>88 лет</t>
  </si>
  <si>
    <t>89 лет</t>
  </si>
  <si>
    <t>90 лет</t>
  </si>
  <si>
    <t>91 лет</t>
  </si>
  <si>
    <t>92 лет</t>
  </si>
  <si>
    <t>93 лет</t>
  </si>
  <si>
    <t>94 лет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</si>
</sst>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color theme="1"/>
      <name val="Arial"/>
    </font>
    <font>
      <sz val="14"/>
      <color theme="1"/>
      <name val="Arial"/>
    </font>
    <font>
      <sz val="12"/>
      <color theme="1"/>
      <name val="Arial"/>
    </font>
    <font>
      <sz val="10"/>
      <name val="Arial"/>
    </font>
    <font>
      <sz val="11"/>
      <color theme="1"/>
      <name val="Arial"/>
    </font>
    <font>
      <sz val="9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4" fillId="2" borderId="1" xfId="0" applyFont="1" applyFill="1" applyBorder="1" applyAlignment="1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/>
    <xf numFmtId="1" fontId="1" fillId="3" borderId="4" xfId="0" applyNumberFormat="1" applyFont="1" applyFill="1" applyBorder="1"/>
    <xf numFmtId="0" fontId="1" fillId="6" borderId="0" xfId="0" applyFont="1" applyFill="1" applyAlignment="1"/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1" fontId="1" fillId="8" borderId="16" xfId="0" applyNumberFormat="1" applyFont="1" applyFill="1" applyBorder="1"/>
    <xf numFmtId="0" fontId="1" fillId="0" borderId="17" xfId="0" applyFont="1" applyBorder="1" applyAlignment="1">
      <alignment wrapText="1"/>
    </xf>
    <xf numFmtId="1" fontId="1" fillId="8" borderId="20" xfId="0" applyNumberFormat="1" applyFont="1" applyFill="1" applyBorder="1"/>
    <xf numFmtId="1" fontId="1" fillId="0" borderId="0" xfId="0" applyNumberFormat="1" applyFont="1"/>
    <xf numFmtId="0" fontId="6" fillId="0" borderId="0" xfId="0" applyFont="1" applyAlignment="1"/>
    <xf numFmtId="0" fontId="3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1" fontId="1" fillId="8" borderId="24" xfId="0" applyNumberFormat="1" applyFont="1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0" xfId="0" applyFont="1" applyAlignment="1">
      <alignment horizontal="left" vertical="center" wrapText="1"/>
    </xf>
    <xf numFmtId="0" fontId="1" fillId="2" borderId="2" xfId="0" applyFont="1" applyFill="1" applyBorder="1" applyAlignment="1"/>
    <xf numFmtId="0" fontId="4" fillId="0" borderId="3" xfId="0" applyFont="1" applyBorder="1"/>
    <xf numFmtId="0" fontId="1" fillId="4" borderId="5" xfId="0" applyFont="1" applyFill="1" applyBorder="1" applyAlignment="1">
      <alignment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5" borderId="5" xfId="0" applyFont="1" applyFill="1" applyBorder="1" applyAlignment="1">
      <alignment wrapText="1"/>
    </xf>
    <xf numFmtId="1" fontId="1" fillId="7" borderId="14" xfId="0" applyNumberFormat="1" applyFont="1" applyFill="1" applyBorder="1"/>
    <xf numFmtId="0" fontId="4" fillId="0" borderId="15" xfId="0" applyFont="1" applyBorder="1"/>
    <xf numFmtId="1" fontId="1" fillId="7" borderId="18" xfId="0" applyNumberFormat="1" applyFont="1" applyFill="1" applyBorder="1"/>
    <xf numFmtId="0" fontId="4" fillId="0" borderId="19" xfId="0" applyFont="1" applyBorder="1"/>
    <xf numFmtId="0" fontId="6" fillId="0" borderId="0" xfId="0" applyFont="1" applyAlignment="1"/>
    <xf numFmtId="1" fontId="1" fillId="7" borderId="22" xfId="0" applyNumberFormat="1" applyFont="1" applyFill="1" applyBorder="1"/>
    <xf numFmtId="0" fontId="4" fillId="0" borderId="2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Расчет для счета с ЕЖЕГОДНОЙ капитализацией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FF00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>
                    <a:solidFill>
                      <a:srgbClr val="434343"/>
                    </a:solidFill>
                  </a:defRPr>
                </a:pPr>
                <a:endParaRPr lang="ru-RU"/>
              </a:p>
            </c:txPr>
            <c:showVal val="1"/>
          </c:dLbls>
          <c:trendline>
            <c:spPr>
              <a:ln w="19050">
                <a:solidFill>
                  <a:srgbClr val="666666"/>
                </a:solidFill>
              </a:ln>
            </c:spPr>
            <c:trendlineType val="exp"/>
          </c:trendline>
          <c:cat>
            <c:strRef>
              <c:f>Расчёт!$F$15:$F$34</c:f>
              <c:strCache>
                <c:ptCount val="20"/>
                <c:pt idx="0">
                  <c:v>1 год</c:v>
                </c:pt>
                <c:pt idx="1">
                  <c:v>2 года</c:v>
                </c:pt>
                <c:pt idx="2">
                  <c:v>3 года</c:v>
                </c:pt>
                <c:pt idx="3">
                  <c:v>4 года</c:v>
                </c:pt>
                <c:pt idx="4">
                  <c:v>5 лет</c:v>
                </c:pt>
                <c:pt idx="5">
                  <c:v>6 лет</c:v>
                </c:pt>
                <c:pt idx="6">
                  <c:v>7 лет</c:v>
                </c:pt>
                <c:pt idx="7">
                  <c:v>8 лет</c:v>
                </c:pt>
                <c:pt idx="8">
                  <c:v>9 лет</c:v>
                </c:pt>
                <c:pt idx="9">
                  <c:v>10 лет</c:v>
                </c:pt>
                <c:pt idx="10">
                  <c:v>11 лет</c:v>
                </c:pt>
                <c:pt idx="11">
                  <c:v>12 лет</c:v>
                </c:pt>
                <c:pt idx="12">
                  <c:v>13 лет</c:v>
                </c:pt>
                <c:pt idx="13">
                  <c:v>14 лет</c:v>
                </c:pt>
                <c:pt idx="14">
                  <c:v>15 лет</c:v>
                </c:pt>
                <c:pt idx="15">
                  <c:v>16 лет</c:v>
                </c:pt>
                <c:pt idx="16">
                  <c:v>17 лет</c:v>
                </c:pt>
                <c:pt idx="17">
                  <c:v>18 лет</c:v>
                </c:pt>
                <c:pt idx="18">
                  <c:v>19 лет</c:v>
                </c:pt>
                <c:pt idx="19">
                  <c:v>20 лет</c:v>
                </c:pt>
              </c:strCache>
            </c:strRef>
          </c:cat>
          <c:val>
            <c:numRef>
              <c:f>Расчёт!$G$15:$G$34</c:f>
              <c:numCache>
                <c:formatCode>0</c:formatCode>
                <c:ptCount val="20"/>
                <c:pt idx="0">
                  <c:v>5775</c:v>
                </c:pt>
                <c:pt idx="1">
                  <c:v>12677.500019999999</c:v>
                </c:pt>
                <c:pt idx="2">
                  <c:v>20270.250042</c:v>
                </c:pt>
                <c:pt idx="3">
                  <c:v>28622.2750662</c:v>
                </c:pt>
                <c:pt idx="4">
                  <c:v>37809.502592819998</c:v>
                </c:pt>
                <c:pt idx="5">
                  <c:v>47915.452872101996</c:v>
                </c:pt>
                <c:pt idx="6">
                  <c:v>59031.998179312191</c:v>
                </c:pt>
                <c:pt idx="7">
                  <c:v>71260.198017243412</c:v>
                </c:pt>
                <c:pt idx="8">
                  <c:v>84711.217838967757</c:v>
                </c:pt>
                <c:pt idx="9">
                  <c:v>99507.339642864536</c:v>
                </c:pt>
                <c:pt idx="10">
                  <c:v>115783.073627151</c:v>
                </c:pt>
                <c:pt idx="11">
                  <c:v>133686.38100986611</c:v>
                </c:pt>
                <c:pt idx="12">
                  <c:v>153380.01913085271</c:v>
                </c:pt>
                <c:pt idx="13">
                  <c:v>175043.02106393798</c:v>
                </c:pt>
                <c:pt idx="14">
                  <c:v>198872.32319033178</c:v>
                </c:pt>
                <c:pt idx="15">
                  <c:v>225084.55552936497</c:v>
                </c:pt>
                <c:pt idx="16">
                  <c:v>253918.01110230148</c:v>
                </c:pt>
                <c:pt idx="17">
                  <c:v>285634.81223253161</c:v>
                </c:pt>
                <c:pt idx="18">
                  <c:v>320523.29347578477</c:v>
                </c:pt>
                <c:pt idx="19">
                  <c:v>358900.62284336321</c:v>
                </c:pt>
              </c:numCache>
            </c:numRef>
          </c:val>
        </c:ser>
        <c:axId val="77808384"/>
        <c:axId val="77810304"/>
      </c:barChart>
      <c:catAx>
        <c:axId val="7780838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7810304"/>
        <c:crosses val="autoZero"/>
        <c:lblAlgn val="ctr"/>
        <c:lblOffset val="100"/>
      </c:catAx>
      <c:valAx>
        <c:axId val="778103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ru-RU" b="0">
                    <a:solidFill>
                      <a:srgbClr val="000000"/>
                    </a:solidFill>
                    <a:latin typeface="+mn-lt"/>
                  </a:rPr>
                  <a:t>Капитал</a:t>
                </a:r>
              </a:p>
            </c:rich>
          </c:tx>
          <c:layout/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7808384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Расчет для счета с ЕЖЕМЕСЯЧНОЙ капитализацией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FF00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>
                    <a:solidFill>
                      <a:srgbClr val="434343"/>
                    </a:solidFill>
                  </a:defRPr>
                </a:pPr>
                <a:endParaRPr lang="ru-RU"/>
              </a:p>
            </c:txPr>
            <c:showVal val="1"/>
          </c:dLbls>
          <c:trendline>
            <c:spPr>
              <a:ln w="19050">
                <a:solidFill>
                  <a:srgbClr val="666666"/>
                </a:solidFill>
              </a:ln>
            </c:spPr>
            <c:trendlineType val="exp"/>
          </c:trendline>
          <c:cat>
            <c:strRef>
              <c:f>Расчёт!$B$15:$B$34</c:f>
              <c:strCache>
                <c:ptCount val="20"/>
                <c:pt idx="0">
                  <c:v>1 год</c:v>
                </c:pt>
                <c:pt idx="1">
                  <c:v>2 года</c:v>
                </c:pt>
                <c:pt idx="2">
                  <c:v>3 года</c:v>
                </c:pt>
                <c:pt idx="3">
                  <c:v>4 года</c:v>
                </c:pt>
                <c:pt idx="4">
                  <c:v>5 лет</c:v>
                </c:pt>
                <c:pt idx="5">
                  <c:v>6 лет</c:v>
                </c:pt>
                <c:pt idx="6">
                  <c:v>7 лет</c:v>
                </c:pt>
                <c:pt idx="7">
                  <c:v>8 лет</c:v>
                </c:pt>
                <c:pt idx="8">
                  <c:v>9 лет</c:v>
                </c:pt>
                <c:pt idx="9">
                  <c:v>10 лет</c:v>
                </c:pt>
                <c:pt idx="10">
                  <c:v>11 лет</c:v>
                </c:pt>
                <c:pt idx="11">
                  <c:v>12 лет</c:v>
                </c:pt>
                <c:pt idx="12">
                  <c:v>13 лет</c:v>
                </c:pt>
                <c:pt idx="13">
                  <c:v>14 лет</c:v>
                </c:pt>
                <c:pt idx="14">
                  <c:v>15 лет</c:v>
                </c:pt>
                <c:pt idx="15">
                  <c:v>16 лет</c:v>
                </c:pt>
                <c:pt idx="16">
                  <c:v>17 лет</c:v>
                </c:pt>
                <c:pt idx="17">
                  <c:v>18 лет</c:v>
                </c:pt>
                <c:pt idx="18">
                  <c:v>19 лет</c:v>
                </c:pt>
                <c:pt idx="19">
                  <c:v>20 лет</c:v>
                </c:pt>
              </c:strCache>
            </c:strRef>
          </c:cat>
          <c:val>
            <c:numRef>
              <c:f>Расчёт!$C$15:$C$34</c:f>
              <c:numCache>
                <c:formatCode>0</c:formatCode>
                <c:ptCount val="20"/>
                <c:pt idx="0">
                  <c:v>5782.7840464778046</c:v>
                </c:pt>
                <c:pt idx="1">
                  <c:v>12723.457682533543</c:v>
                </c:pt>
                <c:pt idx="2">
                  <c:v>20390.910545129616</c:v>
                </c:pt>
                <c:pt idx="3">
                  <c:v>28861.245916429674</c:v>
                </c:pt>
                <c:pt idx="4">
                  <c:v>38218.536086715074</c:v>
                </c:pt>
                <c:pt idx="5">
                  <c:v>48555.65681366936</c:v>
                </c:pt>
                <c:pt idx="6">
                  <c:v>59975.20916045404</c:v>
                </c:pt>
                <c:pt idx="7">
                  <c:v>72590.537862276993</c:v>
                </c:pt>
                <c:pt idx="8">
                  <c:v>86526.856329248054</c:v>
                </c:pt>
                <c:pt idx="9">
                  <c:v>101922.48945173444</c:v>
                </c:pt>
                <c:pt idx="10">
                  <c:v>118930.2465436772</c:v>
                </c:pt>
                <c:pt idx="11">
                  <c:v>137718.9380510138</c:v>
                </c:pt>
                <c:pt idx="12">
                  <c:v>158475.05107929185</c:v>
                </c:pt>
                <c:pt idx="13">
                  <c:v>181404.60037091916</c:v>
                </c:pt>
                <c:pt idx="14">
                  <c:v>206735.17310391914</c:v>
                </c:pt>
                <c:pt idx="15">
                  <c:v>234718.18780783642</c:v>
                </c:pt>
                <c:pt idx="16">
                  <c:v>265631.38981765584</c:v>
                </c:pt>
                <c:pt idx="17">
                  <c:v>299781.60803435586</c:v>
                </c:pt>
                <c:pt idx="18">
                  <c:v>337507.80035431619</c:v>
                </c:pt>
                <c:pt idx="19">
                  <c:v>379184.41799497989</c:v>
                </c:pt>
              </c:numCache>
            </c:numRef>
          </c:val>
        </c:ser>
        <c:ser>
          <c:idx val="1"/>
          <c:order val="1"/>
          <c:cat>
            <c:strRef>
              <c:f>Расчёт!$B$15:$B$34</c:f>
              <c:strCache>
                <c:ptCount val="20"/>
                <c:pt idx="0">
                  <c:v>1 год</c:v>
                </c:pt>
                <c:pt idx="1">
                  <c:v>2 года</c:v>
                </c:pt>
                <c:pt idx="2">
                  <c:v>3 года</c:v>
                </c:pt>
                <c:pt idx="3">
                  <c:v>4 года</c:v>
                </c:pt>
                <c:pt idx="4">
                  <c:v>5 лет</c:v>
                </c:pt>
                <c:pt idx="5">
                  <c:v>6 лет</c:v>
                </c:pt>
                <c:pt idx="6">
                  <c:v>7 лет</c:v>
                </c:pt>
                <c:pt idx="7">
                  <c:v>8 лет</c:v>
                </c:pt>
                <c:pt idx="8">
                  <c:v>9 лет</c:v>
                </c:pt>
                <c:pt idx="9">
                  <c:v>10 лет</c:v>
                </c:pt>
                <c:pt idx="10">
                  <c:v>11 лет</c:v>
                </c:pt>
                <c:pt idx="11">
                  <c:v>12 лет</c:v>
                </c:pt>
                <c:pt idx="12">
                  <c:v>13 лет</c:v>
                </c:pt>
                <c:pt idx="13">
                  <c:v>14 лет</c:v>
                </c:pt>
                <c:pt idx="14">
                  <c:v>15 лет</c:v>
                </c:pt>
                <c:pt idx="15">
                  <c:v>16 лет</c:v>
                </c:pt>
                <c:pt idx="16">
                  <c:v>17 лет</c:v>
                </c:pt>
                <c:pt idx="17">
                  <c:v>18 лет</c:v>
                </c:pt>
                <c:pt idx="18">
                  <c:v>19 лет</c:v>
                </c:pt>
                <c:pt idx="19">
                  <c:v>20 лет</c:v>
                </c:pt>
              </c:strCache>
            </c:strRef>
          </c:cat>
          <c:val>
            <c:numRef>
              <c:f>Расчёт!$D$15:$D$34</c:f>
              <c:numCache>
                <c:formatCode>General</c:formatCode>
                <c:ptCount val="20"/>
              </c:numCache>
            </c:numRef>
          </c:val>
        </c:ser>
        <c:axId val="78066432"/>
        <c:axId val="78068352"/>
      </c:barChart>
      <c:catAx>
        <c:axId val="7806643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8068352"/>
        <c:crosses val="autoZero"/>
        <c:lblAlgn val="ctr"/>
        <c:lblOffset val="100"/>
      </c:catAx>
      <c:valAx>
        <c:axId val="7806835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ru-RU" b="0">
                    <a:solidFill>
                      <a:srgbClr val="000000"/>
                    </a:solidFill>
                    <a:latin typeface="+mn-lt"/>
                  </a:rPr>
                  <a:t>Капитал</a:t>
                </a:r>
              </a:p>
            </c:rich>
          </c:tx>
          <c:layout/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8066432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809750" cy="1476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2200275" cy="16573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95249</xdr:colOff>
      <xdr:row>10</xdr:row>
      <xdr:rowOff>95249</xdr:rowOff>
    </xdr:from>
    <xdr:ext cx="7096126" cy="442912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66675</xdr:colOff>
      <xdr:row>10</xdr:row>
      <xdr:rowOff>85725</xdr:rowOff>
    </xdr:from>
    <xdr:ext cx="6305550" cy="443865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1"/>
  <sheetViews>
    <sheetView workbookViewId="0"/>
  </sheetViews>
  <sheetFormatPr defaultColWidth="14.42578125" defaultRowHeight="15.75" customHeight="1"/>
  <cols>
    <col min="1" max="1" width="34.28515625" customWidth="1"/>
    <col min="2" max="2" width="14.42578125" customWidth="1"/>
    <col min="4" max="4" width="15.5703125" customWidth="1"/>
  </cols>
  <sheetData>
    <row r="1" spans="1:1" ht="12.75">
      <c r="A1" s="1" t="s">
        <v>0</v>
      </c>
    </row>
    <row r="2" spans="1:1" ht="12.75">
      <c r="A2" s="1" t="s">
        <v>1</v>
      </c>
    </row>
    <row r="3" spans="1:1" ht="12.75">
      <c r="A3" s="1" t="s">
        <v>2</v>
      </c>
    </row>
    <row r="5" spans="1:1" ht="116.25" customHeight="1">
      <c r="A5" s="2"/>
    </row>
    <row r="7" spans="1:1" ht="21.75" customHeight="1">
      <c r="A7" s="1" t="s">
        <v>3</v>
      </c>
    </row>
    <row r="8" spans="1:1" ht="130.5" customHeight="1">
      <c r="A8" s="2"/>
    </row>
    <row r="10" spans="1:1" ht="12.75">
      <c r="A10" s="1" t="s">
        <v>4</v>
      </c>
    </row>
    <row r="11" spans="1:1" ht="12.75">
      <c r="A11" s="1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140"/>
  <sheetViews>
    <sheetView showGridLines="0" tabSelected="1" workbookViewId="0">
      <selection activeCell="C15" sqref="C15:D15"/>
    </sheetView>
  </sheetViews>
  <sheetFormatPr defaultColWidth="14.42578125" defaultRowHeight="15.75" customHeight="1"/>
  <cols>
    <col min="1" max="1" width="1.5703125" customWidth="1"/>
    <col min="2" max="2" width="9" customWidth="1"/>
    <col min="3" max="3" width="4.7109375" customWidth="1"/>
    <col min="4" max="4" width="6" customWidth="1"/>
    <col min="5" max="5" width="2.7109375" customWidth="1"/>
    <col min="6" max="6" width="9" customWidth="1"/>
    <col min="7" max="9" width="11" customWidth="1"/>
    <col min="10" max="10" width="14.7109375" customWidth="1"/>
    <col min="11" max="11" width="9.42578125" customWidth="1"/>
    <col min="12" max="12" width="14.42578125" customWidth="1"/>
    <col min="13" max="13" width="9.42578125" customWidth="1"/>
    <col min="14" max="14" width="10" customWidth="1"/>
    <col min="15" max="15" width="10.5703125" customWidth="1"/>
    <col min="16" max="16" width="11.140625" customWidth="1"/>
    <col min="17" max="17" width="10" customWidth="1"/>
    <col min="18" max="27" width="9.42578125" customWidth="1"/>
    <col min="28" max="38" width="9.85546875" customWidth="1"/>
  </cols>
  <sheetData>
    <row r="1" spans="1:49" ht="8.25" customHeight="1">
      <c r="N1" s="3"/>
      <c r="R1" s="4"/>
    </row>
    <row r="2" spans="1:49" ht="19.5" customHeight="1">
      <c r="A2" s="5"/>
      <c r="B2" s="6">
        <v>0</v>
      </c>
      <c r="C2" s="7"/>
      <c r="D2" s="25" t="s">
        <v>6</v>
      </c>
      <c r="E2" s="26"/>
      <c r="F2" s="26"/>
      <c r="G2" s="26"/>
      <c r="H2" s="26"/>
      <c r="I2" s="26"/>
      <c r="J2" s="26"/>
      <c r="K2" s="26"/>
      <c r="L2" s="26"/>
    </row>
    <row r="3" spans="1:49" ht="6.75" customHeight="1">
      <c r="A3" s="8"/>
      <c r="C3" s="9"/>
      <c r="D3" s="9"/>
      <c r="E3" s="9"/>
      <c r="F3" s="9"/>
      <c r="G3" s="9"/>
      <c r="H3" s="9"/>
      <c r="I3" s="10"/>
      <c r="J3" s="9"/>
      <c r="K3" s="9"/>
      <c r="L3" s="9"/>
    </row>
    <row r="4" spans="1:49" ht="18.75" customHeight="1">
      <c r="A4" s="8"/>
      <c r="B4" s="6">
        <v>500</v>
      </c>
      <c r="C4" s="11"/>
      <c r="D4" s="27" t="s">
        <v>7</v>
      </c>
      <c r="E4" s="26"/>
      <c r="F4" s="26"/>
      <c r="G4" s="26"/>
      <c r="H4" s="26"/>
      <c r="I4" s="26"/>
      <c r="J4" s="26"/>
      <c r="K4" s="26"/>
      <c r="L4" s="26"/>
    </row>
    <row r="5" spans="1:49" ht="6.75" customHeight="1">
      <c r="A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1:49" ht="18" customHeight="1">
      <c r="A6" s="8"/>
      <c r="B6" s="12">
        <v>10</v>
      </c>
      <c r="C6" s="11"/>
      <c r="D6" s="27" t="s">
        <v>8</v>
      </c>
      <c r="E6" s="26"/>
      <c r="F6" s="26"/>
      <c r="G6" s="26"/>
      <c r="H6" s="26"/>
      <c r="I6" s="26"/>
      <c r="J6" s="26"/>
      <c r="K6" s="26"/>
      <c r="L6" s="26"/>
    </row>
    <row r="7" spans="1:49" ht="6.75" customHeight="1">
      <c r="A7" s="8"/>
      <c r="B7" s="8"/>
      <c r="C7" s="8"/>
      <c r="D7" s="8"/>
      <c r="E7" s="8"/>
      <c r="F7" s="8"/>
      <c r="G7" s="8"/>
      <c r="H7" s="8"/>
    </row>
    <row r="8" spans="1:49" ht="12.75">
      <c r="B8" s="12">
        <v>11</v>
      </c>
      <c r="C8" s="1" t="s">
        <v>9</v>
      </c>
      <c r="D8" s="28">
        <v>0</v>
      </c>
      <c r="E8" s="29"/>
      <c r="F8" s="1" t="s">
        <v>10</v>
      </c>
      <c r="G8" s="1" t="s">
        <v>11</v>
      </c>
    </row>
    <row r="9" spans="1:49" ht="7.5" customHeight="1"/>
    <row r="10" spans="1:49" ht="12.75">
      <c r="B10" s="13">
        <f>-FV($B$6/1200,($B$8*12+$D$8)-1,$B$4,$B$2+$B$2*($B$6/1200),1)</f>
        <v>118930.24654367722</v>
      </c>
      <c r="C10" s="1"/>
      <c r="D10" s="1" t="s">
        <v>12</v>
      </c>
    </row>
    <row r="11" spans="1:49" ht="9.75" customHeight="1"/>
    <row r="12" spans="1:49" ht="8.25" customHeight="1">
      <c r="A12" s="8"/>
      <c r="B12" s="30" t="s">
        <v>13</v>
      </c>
      <c r="C12" s="31"/>
      <c r="D12" s="32"/>
      <c r="E12" s="8"/>
      <c r="F12" s="38" t="s">
        <v>14</v>
      </c>
      <c r="G12" s="32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24" customHeight="1">
      <c r="A13" s="8"/>
      <c r="B13" s="33"/>
      <c r="C13" s="26"/>
      <c r="D13" s="34"/>
      <c r="E13" s="8"/>
      <c r="F13" s="33"/>
      <c r="G13" s="34"/>
    </row>
    <row r="14" spans="1:49" ht="10.5" customHeight="1">
      <c r="A14" s="8"/>
      <c r="B14" s="35"/>
      <c r="C14" s="36"/>
      <c r="D14" s="37"/>
      <c r="E14" s="8"/>
      <c r="F14" s="35"/>
      <c r="G14" s="37"/>
    </row>
    <row r="15" spans="1:49" ht="17.25" customHeight="1">
      <c r="A15" s="15"/>
      <c r="B15" s="16" t="s">
        <v>15</v>
      </c>
      <c r="C15" s="39">
        <f>-FV($B$6/1200,11,$B$4,$B$2+$B$2*($B$6/1200),1)</f>
        <v>5782.7840464778046</v>
      </c>
      <c r="D15" s="40"/>
      <c r="E15" s="15"/>
      <c r="F15" s="16" t="s">
        <v>15</v>
      </c>
      <c r="G15" s="17">
        <f>$B$2*$B$6/100+$B$4*11*$B$6*0.5/100+$B$2+$B$4*11</f>
        <v>5775</v>
      </c>
      <c r="H15" s="15"/>
    </row>
    <row r="16" spans="1:49" ht="17.25" customHeight="1">
      <c r="A16" s="15"/>
      <c r="B16" s="18" t="s">
        <v>16</v>
      </c>
      <c r="C16" s="41">
        <f t="shared" ref="C16:C108" si="0">-FV($B$6/1200,11,$B$4,C15+$B$4+(C15+$B$4)*($B$6/1200),1)</f>
        <v>12723.457682533543</v>
      </c>
      <c r="D16" s="42"/>
      <c r="F16" s="18" t="s">
        <v>16</v>
      </c>
      <c r="G16" s="19">
        <f t="shared" ref="G16:G34" si="1">G15+G15*$B$6/100+$B$4*12*$B$6*0.5416667/100+$B$4*12</f>
        <v>12677.500019999999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7.25" customHeight="1">
      <c r="A17" s="15"/>
      <c r="B17" s="18" t="s">
        <v>17</v>
      </c>
      <c r="C17" s="41">
        <f t="shared" si="0"/>
        <v>20390.910545129616</v>
      </c>
      <c r="D17" s="42"/>
      <c r="F17" s="18" t="s">
        <v>17</v>
      </c>
      <c r="G17" s="19">
        <f t="shared" si="1"/>
        <v>20270.250042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7.25" customHeight="1">
      <c r="A18" s="15"/>
      <c r="B18" s="18" t="s">
        <v>18</v>
      </c>
      <c r="C18" s="41">
        <f t="shared" si="0"/>
        <v>28861.245916429674</v>
      </c>
      <c r="D18" s="42"/>
      <c r="E18" s="15"/>
      <c r="F18" s="18" t="s">
        <v>18</v>
      </c>
      <c r="G18" s="19">
        <f t="shared" si="1"/>
        <v>28622.2750662</v>
      </c>
      <c r="H18" s="1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7.25" customHeight="1">
      <c r="A19" s="15"/>
      <c r="B19" s="18" t="s">
        <v>19</v>
      </c>
      <c r="C19" s="41">
        <f t="shared" si="0"/>
        <v>38218.536086715074</v>
      </c>
      <c r="D19" s="42"/>
      <c r="F19" s="18" t="s">
        <v>19</v>
      </c>
      <c r="G19" s="19">
        <f t="shared" si="1"/>
        <v>37809.502592819998</v>
      </c>
    </row>
    <row r="20" spans="1:31" ht="17.25" customHeight="1">
      <c r="A20" s="15"/>
      <c r="B20" s="18" t="s">
        <v>20</v>
      </c>
      <c r="C20" s="41">
        <f t="shared" si="0"/>
        <v>48555.65681366936</v>
      </c>
      <c r="D20" s="42"/>
      <c r="E20" s="15"/>
      <c r="F20" s="18" t="s">
        <v>20</v>
      </c>
      <c r="G20" s="19">
        <f t="shared" si="1"/>
        <v>47915.452872101996</v>
      </c>
      <c r="H20" s="1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31" ht="17.25" customHeight="1">
      <c r="A21" s="15"/>
      <c r="B21" s="18" t="s">
        <v>21</v>
      </c>
      <c r="C21" s="41">
        <f t="shared" si="0"/>
        <v>59975.20916045404</v>
      </c>
      <c r="D21" s="42"/>
      <c r="F21" s="18" t="s">
        <v>21</v>
      </c>
      <c r="G21" s="19">
        <f t="shared" si="1"/>
        <v>59031.998179312191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31" ht="17.25" customHeight="1">
      <c r="A22" s="15"/>
      <c r="B22" s="18" t="s">
        <v>22</v>
      </c>
      <c r="C22" s="41">
        <f t="shared" si="0"/>
        <v>72590.537862276993</v>
      </c>
      <c r="D22" s="42"/>
      <c r="E22" s="15"/>
      <c r="F22" s="18" t="s">
        <v>22</v>
      </c>
      <c r="G22" s="19">
        <f t="shared" si="1"/>
        <v>71260.198017243412</v>
      </c>
      <c r="H22" s="15"/>
      <c r="I22" s="15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31" ht="17.25" customHeight="1">
      <c r="A23" s="15"/>
      <c r="B23" s="18" t="s">
        <v>23</v>
      </c>
      <c r="C23" s="41">
        <f t="shared" si="0"/>
        <v>86526.856329248054</v>
      </c>
      <c r="D23" s="42"/>
      <c r="F23" s="18" t="s">
        <v>23</v>
      </c>
      <c r="G23" s="19">
        <f t="shared" si="1"/>
        <v>84711.217838967757</v>
      </c>
    </row>
    <row r="24" spans="1:31" ht="17.25" customHeight="1">
      <c r="A24" s="15"/>
      <c r="B24" s="18" t="s">
        <v>24</v>
      </c>
      <c r="C24" s="41">
        <f t="shared" si="0"/>
        <v>101922.48945173444</v>
      </c>
      <c r="D24" s="42"/>
      <c r="F24" s="18" t="s">
        <v>24</v>
      </c>
      <c r="G24" s="19">
        <f t="shared" si="1"/>
        <v>99507.339642864536</v>
      </c>
    </row>
    <row r="25" spans="1:31" ht="17.25" customHeight="1">
      <c r="A25" s="15"/>
      <c r="B25" s="18" t="s">
        <v>25</v>
      </c>
      <c r="C25" s="41">
        <f t="shared" si="0"/>
        <v>118930.2465436772</v>
      </c>
      <c r="D25" s="42"/>
      <c r="F25" s="18" t="s">
        <v>25</v>
      </c>
      <c r="G25" s="19">
        <f t="shared" si="1"/>
        <v>115783.073627151</v>
      </c>
    </row>
    <row r="26" spans="1:31" ht="17.25" customHeight="1">
      <c r="A26" s="15"/>
      <c r="B26" s="18" t="s">
        <v>26</v>
      </c>
      <c r="C26" s="41">
        <f t="shared" si="0"/>
        <v>137718.9380510138</v>
      </c>
      <c r="D26" s="42"/>
      <c r="F26" s="18" t="s">
        <v>26</v>
      </c>
      <c r="G26" s="19">
        <f t="shared" si="1"/>
        <v>133686.38100986611</v>
      </c>
    </row>
    <row r="27" spans="1:31" ht="17.25" customHeight="1">
      <c r="A27" s="15"/>
      <c r="B27" s="18" t="s">
        <v>27</v>
      </c>
      <c r="C27" s="41">
        <f t="shared" si="0"/>
        <v>158475.05107929185</v>
      </c>
      <c r="D27" s="42"/>
      <c r="F27" s="18" t="s">
        <v>27</v>
      </c>
      <c r="G27" s="19">
        <f t="shared" si="1"/>
        <v>153380.01913085271</v>
      </c>
    </row>
    <row r="28" spans="1:31" ht="17.25" customHeight="1">
      <c r="A28" s="15"/>
      <c r="B28" s="18" t="s">
        <v>28</v>
      </c>
      <c r="C28" s="41">
        <f t="shared" si="0"/>
        <v>181404.60037091916</v>
      </c>
      <c r="D28" s="42"/>
      <c r="E28" s="21"/>
      <c r="F28" s="18" t="s">
        <v>28</v>
      </c>
      <c r="G28" s="19">
        <f t="shared" si="1"/>
        <v>175043.02106393798</v>
      </c>
      <c r="H28" s="21"/>
      <c r="I28" s="43"/>
      <c r="J28" s="26"/>
      <c r="K28" s="26"/>
      <c r="L28" s="26"/>
      <c r="M28" s="26"/>
      <c r="N28" s="26"/>
      <c r="O28" s="26"/>
    </row>
    <row r="29" spans="1:31" ht="17.25" customHeight="1">
      <c r="A29" s="15"/>
      <c r="B29" s="18" t="s">
        <v>29</v>
      </c>
      <c r="C29" s="41">
        <f t="shared" si="0"/>
        <v>206735.17310391914</v>
      </c>
      <c r="D29" s="42"/>
      <c r="E29" s="21"/>
      <c r="F29" s="18" t="s">
        <v>29</v>
      </c>
      <c r="G29" s="19">
        <f t="shared" si="1"/>
        <v>198872.32319033178</v>
      </c>
      <c r="H29" s="21"/>
      <c r="I29" s="43"/>
      <c r="J29" s="26"/>
      <c r="K29" s="26"/>
      <c r="L29" s="26"/>
      <c r="M29" s="26"/>
      <c r="N29" s="26"/>
      <c r="O29" s="26"/>
    </row>
    <row r="30" spans="1:31" ht="17.25" customHeight="1">
      <c r="A30" s="15"/>
      <c r="B30" s="18" t="s">
        <v>30</v>
      </c>
      <c r="C30" s="41">
        <f t="shared" si="0"/>
        <v>234718.18780783642</v>
      </c>
      <c r="D30" s="42"/>
      <c r="E30" s="21"/>
      <c r="F30" s="18" t="s">
        <v>30</v>
      </c>
      <c r="G30" s="19">
        <f t="shared" si="1"/>
        <v>225084.55552936497</v>
      </c>
      <c r="H30" s="21"/>
      <c r="I30" s="43"/>
      <c r="J30" s="26"/>
      <c r="K30" s="26"/>
      <c r="L30" s="26"/>
      <c r="M30" s="26"/>
      <c r="N30" s="26"/>
      <c r="O30" s="26"/>
    </row>
    <row r="31" spans="1:31" ht="17.25" customHeight="1">
      <c r="A31" s="15"/>
      <c r="B31" s="18" t="s">
        <v>31</v>
      </c>
      <c r="C31" s="41">
        <f t="shared" si="0"/>
        <v>265631.38981765584</v>
      </c>
      <c r="D31" s="42"/>
      <c r="F31" s="18" t="s">
        <v>31</v>
      </c>
      <c r="G31" s="19">
        <f t="shared" si="1"/>
        <v>253918.01110230148</v>
      </c>
    </row>
    <row r="32" spans="1:31" ht="17.25" customHeight="1">
      <c r="A32" s="15"/>
      <c r="B32" s="18" t="s">
        <v>32</v>
      </c>
      <c r="C32" s="41">
        <f t="shared" si="0"/>
        <v>299781.60803435586</v>
      </c>
      <c r="D32" s="42"/>
      <c r="F32" s="18" t="s">
        <v>32</v>
      </c>
      <c r="G32" s="19">
        <f t="shared" si="1"/>
        <v>285634.81223253161</v>
      </c>
    </row>
    <row r="33" spans="1:13" ht="17.25" customHeight="1">
      <c r="A33" s="15"/>
      <c r="B33" s="18" t="s">
        <v>33</v>
      </c>
      <c r="C33" s="41">
        <f t="shared" si="0"/>
        <v>337507.80035431619</v>
      </c>
      <c r="D33" s="42"/>
      <c r="F33" s="18" t="s">
        <v>33</v>
      </c>
      <c r="G33" s="19">
        <f t="shared" si="1"/>
        <v>320523.29347578477</v>
      </c>
      <c r="J33" s="22"/>
      <c r="K33" s="22"/>
      <c r="L33" s="22"/>
      <c r="M33" s="22"/>
    </row>
    <row r="34" spans="1:13" ht="17.25" customHeight="1">
      <c r="A34" s="15"/>
      <c r="B34" s="23" t="s">
        <v>34</v>
      </c>
      <c r="C34" s="44">
        <f t="shared" si="0"/>
        <v>379184.41799497989</v>
      </c>
      <c r="D34" s="45"/>
      <c r="F34" s="23" t="s">
        <v>34</v>
      </c>
      <c r="G34" s="24">
        <f t="shared" si="1"/>
        <v>358900.62284336321</v>
      </c>
      <c r="J34" s="22"/>
      <c r="K34" s="22"/>
      <c r="L34" s="22"/>
      <c r="M34" s="22"/>
    </row>
    <row r="35" spans="1:13" ht="15">
      <c r="B35" s="18" t="s">
        <v>35</v>
      </c>
      <c r="C35" s="41">
        <f t="shared" si="0"/>
        <v>425225.12210937549</v>
      </c>
      <c r="D35" s="42"/>
      <c r="J35" s="22"/>
      <c r="K35" s="22"/>
      <c r="L35" s="22"/>
      <c r="M35" s="22"/>
    </row>
    <row r="36" spans="1:13" ht="12.75">
      <c r="B36" s="23" t="s">
        <v>36</v>
      </c>
      <c r="C36" s="44">
        <f t="shared" si="0"/>
        <v>476086.88957874657</v>
      </c>
      <c r="D36" s="45"/>
    </row>
    <row r="37" spans="1:13" ht="12.75">
      <c r="B37" s="18" t="s">
        <v>37</v>
      </c>
      <c r="C37" s="41">
        <f t="shared" si="0"/>
        <v>532274.54873532138</v>
      </c>
      <c r="D37" s="42"/>
    </row>
    <row r="38" spans="1:13" ht="33" customHeight="1">
      <c r="B38" s="23" t="s">
        <v>38</v>
      </c>
      <c r="C38" s="44">
        <f t="shared" si="0"/>
        <v>594345.79003452719</v>
      </c>
      <c r="D38" s="45"/>
    </row>
    <row r="39" spans="1:13" ht="12.75">
      <c r="B39" s="18" t="s">
        <v>39</v>
      </c>
      <c r="C39" s="41">
        <f t="shared" si="0"/>
        <v>662916.70141006191</v>
      </c>
      <c r="D39" s="42"/>
    </row>
    <row r="40" spans="1:13" ht="12.75">
      <c r="B40" s="23" t="s">
        <v>40</v>
      </c>
      <c r="C40" s="44">
        <f t="shared" si="0"/>
        <v>738667.88325297413</v>
      </c>
      <c r="D40" s="45"/>
    </row>
    <row r="41" spans="1:13" ht="12.75">
      <c r="B41" s="18" t="s">
        <v>41</v>
      </c>
      <c r="C41" s="41">
        <f t="shared" si="0"/>
        <v>822351.20370896114</v>
      </c>
      <c r="D41" s="42"/>
    </row>
    <row r="42" spans="1:13" ht="12.75">
      <c r="B42" s="23" t="s">
        <v>42</v>
      </c>
      <c r="C42" s="44">
        <f t="shared" si="0"/>
        <v>914797.26134356752</v>
      </c>
      <c r="D42" s="45"/>
    </row>
    <row r="43" spans="1:13" ht="12.75">
      <c r="B43" s="18" t="s">
        <v>43</v>
      </c>
      <c r="C43" s="41">
        <f t="shared" si="0"/>
        <v>1016923.6292459484</v>
      </c>
      <c r="D43" s="42"/>
    </row>
    <row r="44" spans="1:13" ht="12.75">
      <c r="B44" s="23" t="s">
        <v>44</v>
      </c>
      <c r="C44" s="44">
        <f t="shared" si="0"/>
        <v>1129743.9623980261</v>
      </c>
      <c r="D44" s="45"/>
    </row>
    <row r="45" spans="1:13" ht="12.75">
      <c r="B45" s="18" t="s">
        <v>45</v>
      </c>
      <c r="C45" s="41">
        <f t="shared" si="0"/>
        <v>1254378.058704207</v>
      </c>
      <c r="D45" s="42"/>
    </row>
    <row r="46" spans="1:13" ht="12.75">
      <c r="B46" s="23" t="s">
        <v>46</v>
      </c>
      <c r="C46" s="44">
        <f t="shared" si="0"/>
        <v>1392062.9735423818</v>
      </c>
      <c r="D46" s="45"/>
    </row>
    <row r="47" spans="1:13" ht="12.75">
      <c r="B47" s="18" t="s">
        <v>47</v>
      </c>
      <c r="C47" s="41">
        <f t="shared" si="0"/>
        <v>1544165.2981536558</v>
      </c>
      <c r="D47" s="42"/>
    </row>
    <row r="48" spans="1:13" ht="12.75">
      <c r="B48" s="23" t="s">
        <v>48</v>
      </c>
      <c r="C48" s="44">
        <f t="shared" si="0"/>
        <v>1712194.7237399281</v>
      </c>
      <c r="D48" s="45"/>
    </row>
    <row r="49" spans="2:4" ht="12.75">
      <c r="B49" s="18" t="s">
        <v>49</v>
      </c>
      <c r="C49" s="41">
        <f t="shared" si="0"/>
        <v>1897819.0258997381</v>
      </c>
      <c r="D49" s="42"/>
    </row>
    <row r="50" spans="2:4" ht="12.75">
      <c r="B50" s="23" t="s">
        <v>50</v>
      </c>
      <c r="C50" s="44">
        <f t="shared" si="0"/>
        <v>2102880.6181303519</v>
      </c>
      <c r="D50" s="45"/>
    </row>
    <row r="51" spans="2:4" ht="12.75">
      <c r="B51" s="18" t="s">
        <v>51</v>
      </c>
      <c r="C51" s="41">
        <f t="shared" si="0"/>
        <v>2329414.8386978297</v>
      </c>
      <c r="D51" s="42"/>
    </row>
    <row r="52" spans="2:4" ht="12.75">
      <c r="B52" s="23" t="s">
        <v>52</v>
      </c>
      <c r="C52" s="44">
        <f t="shared" si="0"/>
        <v>2579670.1523813512</v>
      </c>
      <c r="D52" s="45"/>
    </row>
    <row r="53" spans="2:4" ht="12.75">
      <c r="B53" s="18" t="s">
        <v>53</v>
      </c>
      <c r="C53" s="41">
        <f t="shared" si="0"/>
        <v>2856130.4676041584</v>
      </c>
      <c r="D53" s="42"/>
    </row>
    <row r="54" spans="2:4" ht="12.75">
      <c r="B54" s="23" t="s">
        <v>54</v>
      </c>
      <c r="C54" s="44">
        <f t="shared" si="0"/>
        <v>3161539.790459733</v>
      </c>
      <c r="D54" s="45"/>
    </row>
    <row r="55" spans="2:4" ht="12.75">
      <c r="B55" s="18" t="s">
        <v>55</v>
      </c>
      <c r="C55" s="41">
        <f t="shared" si="0"/>
        <v>3498929.4603366847</v>
      </c>
      <c r="D55" s="42"/>
    </row>
    <row r="56" spans="2:4" ht="12.75">
      <c r="B56" s="23" t="s">
        <v>56</v>
      </c>
      <c r="C56" s="44">
        <f t="shared" si="0"/>
        <v>3871648.237469458</v>
      </c>
      <c r="D56" s="45"/>
    </row>
    <row r="57" spans="2:4" ht="12.75">
      <c r="B57" s="18" t="s">
        <v>57</v>
      </c>
      <c r="C57" s="41">
        <f t="shared" si="0"/>
        <v>4283395.5410487736</v>
      </c>
      <c r="D57" s="42"/>
    </row>
    <row r="58" spans="2:4" ht="12.75">
      <c r="B58" s="23" t="s">
        <v>58</v>
      </c>
      <c r="C58" s="44">
        <f t="shared" si="0"/>
        <v>4738258.1677965615</v>
      </c>
      <c r="D58" s="45"/>
    </row>
    <row r="59" spans="2:4" ht="12.75">
      <c r="B59" s="18" t="s">
        <v>59</v>
      </c>
      <c r="C59" s="41">
        <f t="shared" si="0"/>
        <v>5240750.8554555168</v>
      </c>
      <c r="D59" s="42"/>
    </row>
    <row r="60" spans="2:4" ht="12.75">
      <c r="B60" s="23" t="s">
        <v>60</v>
      </c>
      <c r="C60" s="44">
        <f t="shared" si="0"/>
        <v>5795861.0938060628</v>
      </c>
      <c r="D60" s="45"/>
    </row>
    <row r="61" spans="2:4" ht="12.75">
      <c r="B61" s="18" t="s">
        <v>61</v>
      </c>
      <c r="C61" s="41">
        <f t="shared" si="0"/>
        <v>6409098.6279823631</v>
      </c>
      <c r="D61" s="42"/>
    </row>
    <row r="62" spans="2:4" ht="12.75">
      <c r="B62" s="23" t="s">
        <v>62</v>
      </c>
      <c r="C62" s="44">
        <f t="shared" si="0"/>
        <v>7086550.1454324005</v>
      </c>
      <c r="D62" s="45"/>
    </row>
    <row r="63" spans="2:4" ht="12.75">
      <c r="B63" s="18" t="s">
        <v>63</v>
      </c>
      <c r="C63" s="41">
        <f t="shared" si="0"/>
        <v>7834939.6893173931</v>
      </c>
      <c r="D63" s="42"/>
    </row>
    <row r="64" spans="2:4" ht="12.75">
      <c r="B64" s="23" t="s">
        <v>64</v>
      </c>
      <c r="C64" s="44">
        <f t="shared" si="0"/>
        <v>8661695.3979835771</v>
      </c>
      <c r="D64" s="45"/>
    </row>
    <row r="65" spans="2:4" ht="12.75">
      <c r="B65" s="18" t="s">
        <v>65</v>
      </c>
      <c r="C65" s="41">
        <f t="shared" si="0"/>
        <v>9575023.2329287995</v>
      </c>
      <c r="D65" s="42"/>
    </row>
    <row r="66" spans="2:4" ht="12.75">
      <c r="B66" s="23" t="s">
        <v>66</v>
      </c>
      <c r="C66" s="44">
        <f t="shared" si="0"/>
        <v>10583988.427050656</v>
      </c>
      <c r="D66" s="45"/>
    </row>
    <row r="67" spans="2:4" ht="12.75">
      <c r="B67" s="18" t="s">
        <v>67</v>
      </c>
      <c r="C67" s="41">
        <f t="shared" si="0"/>
        <v>11698605.461590514</v>
      </c>
      <c r="D67" s="42"/>
    </row>
    <row r="68" spans="2:4" ht="12.75">
      <c r="B68" s="23" t="s">
        <v>68</v>
      </c>
      <c r="C68" s="44">
        <f t="shared" si="0"/>
        <v>12929937.464839362</v>
      </c>
      <c r="D68" s="45"/>
    </row>
    <row r="69" spans="2:4" ht="12.75">
      <c r="B69" s="18" t="s">
        <v>69</v>
      </c>
      <c r="C69" s="41">
        <f t="shared" si="0"/>
        <v>14290206.019187035</v>
      </c>
      <c r="D69" s="42"/>
    </row>
    <row r="70" spans="2:4" ht="12.75">
      <c r="B70" s="23" t="s">
        <v>70</v>
      </c>
      <c r="C70" s="44">
        <f t="shared" si="0"/>
        <v>15792912.46640439</v>
      </c>
      <c r="D70" s="45"/>
    </row>
    <row r="71" spans="2:4" ht="12.75">
      <c r="B71" s="18" t="s">
        <v>71</v>
      </c>
      <c r="C71" s="41">
        <f t="shared" si="0"/>
        <v>17452971.915173687</v>
      </c>
      <c r="D71" s="42"/>
    </row>
    <row r="72" spans="2:4" ht="12.75">
      <c r="B72" s="23" t="s">
        <v>72</v>
      </c>
      <c r="C72" s="44">
        <f t="shared" si="0"/>
        <v>19286861.280958526</v>
      </c>
      <c r="D72" s="45"/>
    </row>
    <row r="73" spans="2:4" ht="12.75">
      <c r="B73" s="18" t="s">
        <v>73</v>
      </c>
      <c r="C73" s="41">
        <f t="shared" si="0"/>
        <v>21312782.827582672</v>
      </c>
      <c r="D73" s="42"/>
    </row>
    <row r="74" spans="2:4" ht="12.75">
      <c r="B74" s="23" t="s">
        <v>74</v>
      </c>
      <c r="C74" s="44">
        <f t="shared" si="0"/>
        <v>23550844.833749246</v>
      </c>
      <c r="D74" s="45"/>
    </row>
    <row r="75" spans="2:4" ht="12.75">
      <c r="B75" s="18" t="s">
        <v>75</v>
      </c>
      <c r="C75" s="41">
        <f t="shared" si="0"/>
        <v>26023261.177705348</v>
      </c>
      <c r="D75" s="42"/>
    </row>
    <row r="76" spans="2:4" ht="12.75">
      <c r="B76" s="23" t="s">
        <v>76</v>
      </c>
      <c r="C76" s="44">
        <f t="shared" si="0"/>
        <v>28754571.821029086</v>
      </c>
      <c r="D76" s="45"/>
    </row>
    <row r="77" spans="2:4" ht="12.75">
      <c r="B77" s="18" t="s">
        <v>77</v>
      </c>
      <c r="C77" s="41">
        <f t="shared" si="0"/>
        <v>31771886.379950311</v>
      </c>
      <c r="D77" s="42"/>
    </row>
    <row r="78" spans="2:4" ht="12.75">
      <c r="B78" s="23" t="s">
        <v>78</v>
      </c>
      <c r="C78" s="44">
        <f t="shared" si="0"/>
        <v>35105153.201771468</v>
      </c>
      <c r="D78" s="45"/>
    </row>
    <row r="79" spans="2:4" ht="12.75">
      <c r="B79" s="18" t="s">
        <v>79</v>
      </c>
      <c r="C79" s="41">
        <f t="shared" si="0"/>
        <v>38787456.617105812</v>
      </c>
      <c r="D79" s="42"/>
    </row>
    <row r="80" spans="2:4" ht="12.75">
      <c r="B80" s="23" t="s">
        <v>80</v>
      </c>
      <c r="C80" s="44">
        <f t="shared" si="0"/>
        <v>42855345.318309382</v>
      </c>
      <c r="D80" s="45"/>
    </row>
    <row r="81" spans="2:4" ht="12.75">
      <c r="B81" s="18" t="s">
        <v>81</v>
      </c>
      <c r="C81" s="41">
        <f t="shared" si="0"/>
        <v>47349195.123425767</v>
      </c>
      <c r="D81" s="42"/>
    </row>
    <row r="82" spans="2:4" ht="12.75">
      <c r="B82" s="23" t="s">
        <v>82</v>
      </c>
      <c r="C82" s="44">
        <f t="shared" si="0"/>
        <v>52313609.726256371</v>
      </c>
      <c r="D82" s="45"/>
    </row>
    <row r="83" spans="2:4" ht="12.75">
      <c r="B83" s="18" t="s">
        <v>83</v>
      </c>
      <c r="C83" s="41">
        <f t="shared" si="0"/>
        <v>57797863.410199732</v>
      </c>
      <c r="D83" s="42"/>
    </row>
    <row r="84" spans="2:4" ht="12.75">
      <c r="B84" s="23" t="s">
        <v>84</v>
      </c>
      <c r="C84" s="44">
        <f t="shared" si="0"/>
        <v>63856390.120015033</v>
      </c>
      <c r="D84" s="45"/>
    </row>
    <row r="85" spans="2:4" ht="12.75">
      <c r="B85" s="18" t="s">
        <v>85</v>
      </c>
      <c r="C85" s="41">
        <f t="shared" si="0"/>
        <v>70549323.745790124</v>
      </c>
      <c r="D85" s="42"/>
    </row>
    <row r="86" spans="2:4" ht="12.75">
      <c r="B86" s="23" t="s">
        <v>86</v>
      </c>
      <c r="C86" s="44">
        <f t="shared" si="0"/>
        <v>77943094.981701106</v>
      </c>
      <c r="D86" s="45"/>
    </row>
    <row r="87" spans="2:4" ht="12.75">
      <c r="B87" s="18" t="s">
        <v>87</v>
      </c>
      <c r="C87" s="41">
        <f t="shared" si="0"/>
        <v>86111090.683683559</v>
      </c>
      <c r="D87" s="42"/>
    </row>
    <row r="88" spans="2:4" ht="12.75">
      <c r="B88" s="23" t="s">
        <v>88</v>
      </c>
      <c r="C88" s="44">
        <f t="shared" si="0"/>
        <v>95134382.270467922</v>
      </c>
      <c r="D88" s="45"/>
    </row>
    <row r="89" spans="2:4" ht="12.75">
      <c r="B89" s="18" t="s">
        <v>89</v>
      </c>
      <c r="C89" s="41">
        <f t="shared" si="0"/>
        <v>105102530.39772172</v>
      </c>
      <c r="D89" s="42"/>
    </row>
    <row r="90" spans="2:4" ht="12.75">
      <c r="B90" s="23" t="s">
        <v>90</v>
      </c>
      <c r="C90" s="44">
        <f t="shared" si="0"/>
        <v>116114473.89208949</v>
      </c>
      <c r="D90" s="45"/>
    </row>
    <row r="91" spans="2:4" ht="12.75">
      <c r="B91" s="18" t="s">
        <v>91</v>
      </c>
      <c r="C91" s="41">
        <f t="shared" si="0"/>
        <v>128279511.76824273</v>
      </c>
      <c r="D91" s="42"/>
    </row>
    <row r="92" spans="2:4" ht="12.75">
      <c r="B92" s="23" t="s">
        <v>92</v>
      </c>
      <c r="C92" s="44">
        <f t="shared" si="0"/>
        <v>141718388.07594752</v>
      </c>
      <c r="D92" s="45"/>
    </row>
    <row r="93" spans="2:4" ht="12.75">
      <c r="B93" s="18" t="s">
        <v>93</v>
      </c>
      <c r="C93" s="41">
        <f t="shared" si="0"/>
        <v>156564490.34479627</v>
      </c>
      <c r="D93" s="42"/>
    </row>
    <row r="94" spans="2:4" ht="12.75">
      <c r="B94" s="23" t="s">
        <v>94</v>
      </c>
      <c r="C94" s="44">
        <f t="shared" si="0"/>
        <v>172965173.52176335</v>
      </c>
      <c r="D94" s="45"/>
    </row>
    <row r="95" spans="2:4" ht="12.75">
      <c r="B95" s="18" t="s">
        <v>95</v>
      </c>
      <c r="C95" s="41">
        <f t="shared" si="0"/>
        <v>191083222.54232353</v>
      </c>
      <c r="D95" s="42"/>
    </row>
    <row r="96" spans="2:4" ht="12.75">
      <c r="B96" s="23" t="s">
        <v>96</v>
      </c>
      <c r="C96" s="44">
        <f t="shared" si="0"/>
        <v>211098468.05187836</v>
      </c>
      <c r="D96" s="45"/>
    </row>
    <row r="97" spans="2:4" ht="12.75">
      <c r="B97" s="18" t="s">
        <v>97</v>
      </c>
      <c r="C97" s="41">
        <f t="shared" si="0"/>
        <v>233209571.3143293</v>
      </c>
      <c r="D97" s="42"/>
    </row>
    <row r="98" spans="2:4" ht="12.75">
      <c r="B98" s="23" t="s">
        <v>98</v>
      </c>
      <c r="C98" s="44">
        <f t="shared" si="0"/>
        <v>257635996.02390274</v>
      </c>
      <c r="D98" s="45"/>
    </row>
    <row r="99" spans="2:4" ht="12.75">
      <c r="B99" s="18" t="s">
        <v>99</v>
      </c>
      <c r="C99" s="41">
        <f t="shared" si="0"/>
        <v>284620186.59143949</v>
      </c>
      <c r="D99" s="42"/>
    </row>
    <row r="100" spans="2:4" ht="12.75">
      <c r="B100" s="23" t="s">
        <v>100</v>
      </c>
      <c r="C100" s="44">
        <f t="shared" si="0"/>
        <v>314429974.52572352</v>
      </c>
      <c r="D100" s="45"/>
    </row>
    <row r="101" spans="2:4" ht="12.75">
      <c r="B101" s="18" t="s">
        <v>101</v>
      </c>
      <c r="C101" s="41">
        <f t="shared" si="0"/>
        <v>347361236.79438102</v>
      </c>
      <c r="D101" s="42"/>
    </row>
    <row r="102" spans="2:4" ht="12.75">
      <c r="B102" s="23" t="s">
        <v>102</v>
      </c>
      <c r="C102" s="44">
        <f t="shared" si="0"/>
        <v>383740832.54990351</v>
      </c>
      <c r="D102" s="45"/>
    </row>
    <row r="103" spans="2:4" ht="12.75">
      <c r="B103" s="18" t="s">
        <v>103</v>
      </c>
      <c r="C103" s="41">
        <f t="shared" si="0"/>
        <v>423929847.36926109</v>
      </c>
      <c r="D103" s="42"/>
    </row>
    <row r="104" spans="2:4" ht="12.75">
      <c r="B104" s="23" t="s">
        <v>104</v>
      </c>
      <c r="C104" s="44">
        <f t="shared" si="0"/>
        <v>468327177.20779735</v>
      </c>
      <c r="D104" s="45"/>
    </row>
    <row r="105" spans="2:4" ht="12.75">
      <c r="B105" s="18" t="s">
        <v>105</v>
      </c>
      <c r="C105" s="41">
        <f t="shared" si="0"/>
        <v>517373487.63992971</v>
      </c>
      <c r="D105" s="42"/>
    </row>
    <row r="106" spans="2:4" ht="12.75">
      <c r="B106" s="23" t="s">
        <v>106</v>
      </c>
      <c r="C106" s="44">
        <f t="shared" si="0"/>
        <v>571555587.68408883</v>
      </c>
      <c r="D106" s="45"/>
    </row>
    <row r="107" spans="2:4" ht="12.75">
      <c r="B107" s="18" t="s">
        <v>107</v>
      </c>
      <c r="C107" s="41">
        <f t="shared" si="0"/>
        <v>631411261.62428296</v>
      </c>
      <c r="D107" s="42"/>
    </row>
    <row r="108" spans="2:4" ht="12.75">
      <c r="B108" s="23" t="s">
        <v>108</v>
      </c>
      <c r="C108" s="44">
        <f t="shared" si="0"/>
        <v>697534606.78652096</v>
      </c>
      <c r="D108" s="45"/>
    </row>
    <row r="109" spans="2:4" ht="15.75" customHeight="1">
      <c r="C109" s="26"/>
      <c r="D109" s="26"/>
    </row>
    <row r="110" spans="2:4" ht="15.75" customHeight="1">
      <c r="C110" s="26"/>
      <c r="D110" s="26"/>
    </row>
    <row r="111" spans="2:4" ht="15.75" customHeight="1">
      <c r="C111" s="26"/>
      <c r="D111" s="26"/>
    </row>
    <row r="112" spans="2:4" ht="15.75" customHeight="1">
      <c r="C112" s="26"/>
      <c r="D112" s="26"/>
    </row>
    <row r="113" spans="3:4" ht="15.75" customHeight="1">
      <c r="C113" s="26"/>
      <c r="D113" s="26"/>
    </row>
    <row r="114" spans="3:4" ht="15.75" customHeight="1">
      <c r="C114" s="26"/>
      <c r="D114" s="26"/>
    </row>
    <row r="115" spans="3:4" ht="15.75" customHeight="1">
      <c r="C115" s="26"/>
      <c r="D115" s="26"/>
    </row>
    <row r="116" spans="3:4" ht="15.75" customHeight="1">
      <c r="C116" s="26"/>
      <c r="D116" s="26"/>
    </row>
    <row r="117" spans="3:4" ht="15.75" customHeight="1">
      <c r="C117" s="26"/>
      <c r="D117" s="26"/>
    </row>
    <row r="118" spans="3:4" ht="15.75" customHeight="1">
      <c r="C118" s="26"/>
      <c r="D118" s="26"/>
    </row>
    <row r="119" spans="3:4" ht="15.75" customHeight="1">
      <c r="C119" s="26"/>
      <c r="D119" s="26"/>
    </row>
    <row r="120" spans="3:4" ht="15.75" customHeight="1">
      <c r="C120" s="26"/>
      <c r="D120" s="26"/>
    </row>
    <row r="121" spans="3:4" ht="15.75" customHeight="1">
      <c r="C121" s="26"/>
      <c r="D121" s="26"/>
    </row>
    <row r="122" spans="3:4" ht="15.75" customHeight="1">
      <c r="C122" s="26"/>
      <c r="D122" s="26"/>
    </row>
    <row r="123" spans="3:4" ht="15.75" customHeight="1">
      <c r="C123" s="26"/>
      <c r="D123" s="26"/>
    </row>
    <row r="124" spans="3:4" ht="15.75" customHeight="1">
      <c r="C124" s="26"/>
      <c r="D124" s="26"/>
    </row>
    <row r="125" spans="3:4" ht="15.75" customHeight="1">
      <c r="C125" s="26"/>
      <c r="D125" s="26"/>
    </row>
    <row r="126" spans="3:4" ht="15.75" customHeight="1">
      <c r="C126" s="26"/>
      <c r="D126" s="26"/>
    </row>
    <row r="127" spans="3:4" ht="15.75" customHeight="1">
      <c r="C127" s="26"/>
      <c r="D127" s="26"/>
    </row>
    <row r="128" spans="3:4" ht="15.75" customHeight="1">
      <c r="C128" s="26"/>
      <c r="D128" s="26"/>
    </row>
    <row r="129" spans="3:4" ht="15.75" customHeight="1">
      <c r="C129" s="26"/>
      <c r="D129" s="26"/>
    </row>
    <row r="130" spans="3:4" ht="15.75" customHeight="1">
      <c r="C130" s="26"/>
      <c r="D130" s="26"/>
    </row>
    <row r="131" spans="3:4" ht="15.75" customHeight="1">
      <c r="C131" s="26"/>
      <c r="D131" s="26"/>
    </row>
    <row r="132" spans="3:4" ht="15.75" customHeight="1">
      <c r="C132" s="26"/>
      <c r="D132" s="26"/>
    </row>
    <row r="133" spans="3:4" ht="15.75" customHeight="1">
      <c r="C133" s="26"/>
      <c r="D133" s="26"/>
    </row>
    <row r="134" spans="3:4" ht="15.75" customHeight="1">
      <c r="C134" s="26"/>
      <c r="D134" s="26"/>
    </row>
    <row r="135" spans="3:4" ht="15.75" customHeight="1">
      <c r="C135" s="26"/>
      <c r="D135" s="26"/>
    </row>
    <row r="136" spans="3:4" ht="15.75" customHeight="1">
      <c r="C136" s="26"/>
      <c r="D136" s="26"/>
    </row>
    <row r="137" spans="3:4" ht="15.75" customHeight="1">
      <c r="C137" s="26"/>
      <c r="D137" s="26"/>
    </row>
    <row r="138" spans="3:4" ht="15.75" customHeight="1">
      <c r="C138" s="26"/>
      <c r="D138" s="26"/>
    </row>
    <row r="139" spans="3:4" ht="15.75" customHeight="1">
      <c r="C139" s="26"/>
      <c r="D139" s="26"/>
    </row>
    <row r="140" spans="3:4" ht="15.75" customHeight="1">
      <c r="C140" s="26"/>
      <c r="D140" s="26"/>
    </row>
  </sheetData>
  <mergeCells count="135">
    <mergeCell ref="C93:D93"/>
    <mergeCell ref="C94:D94"/>
    <mergeCell ref="C95:D95"/>
    <mergeCell ref="C96:D96"/>
    <mergeCell ref="C97:D97"/>
    <mergeCell ref="C98:D98"/>
    <mergeCell ref="C99:D99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125:D125"/>
    <mergeCell ref="C126:D126"/>
    <mergeCell ref="C127:D127"/>
    <mergeCell ref="C135:D135"/>
    <mergeCell ref="C136:D136"/>
    <mergeCell ref="C137:D137"/>
    <mergeCell ref="C138:D138"/>
    <mergeCell ref="C139:D139"/>
    <mergeCell ref="C140:D140"/>
    <mergeCell ref="C128:D128"/>
    <mergeCell ref="C129:D129"/>
    <mergeCell ref="C130:D130"/>
    <mergeCell ref="C131:D131"/>
    <mergeCell ref="C132:D132"/>
    <mergeCell ref="C133:D133"/>
    <mergeCell ref="C134:D134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49:D49"/>
    <mergeCell ref="C50:D50"/>
    <mergeCell ref="C100:D100"/>
    <mergeCell ref="C101:D101"/>
    <mergeCell ref="C102:D102"/>
    <mergeCell ref="C103:D103"/>
    <mergeCell ref="C104:D104"/>
    <mergeCell ref="C105:D105"/>
    <mergeCell ref="C106:D106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18:D18"/>
    <mergeCell ref="C19:D19"/>
    <mergeCell ref="C20:D20"/>
    <mergeCell ref="C21:D21"/>
    <mergeCell ref="C22:D22"/>
    <mergeCell ref="I28:O28"/>
    <mergeCell ref="I29:O29"/>
    <mergeCell ref="I30:O30"/>
    <mergeCell ref="C23:D23"/>
    <mergeCell ref="C24:D24"/>
    <mergeCell ref="C25:D25"/>
    <mergeCell ref="C26:D26"/>
    <mergeCell ref="C27:D27"/>
    <mergeCell ref="C28:D28"/>
    <mergeCell ref="C29:D29"/>
    <mergeCell ref="C30:D30"/>
    <mergeCell ref="D2:L2"/>
    <mergeCell ref="D4:L4"/>
    <mergeCell ref="D6:L6"/>
    <mergeCell ref="D8:E8"/>
    <mergeCell ref="B12:D14"/>
    <mergeCell ref="F12:G14"/>
    <mergeCell ref="C15:D15"/>
    <mergeCell ref="C16:D16"/>
    <mergeCell ref="C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Инструкция</vt:lpstr>
      <vt:lpstr>Расчёт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</dc:creator>
  <cp:lastModifiedBy>Эдуард</cp:lastModifiedBy>
  <dcterms:created xsi:type="dcterms:W3CDTF">2021-05-25T11:06:15Z</dcterms:created>
  <dcterms:modified xsi:type="dcterms:W3CDTF">2021-05-25T11:06:15Z</dcterms:modified>
</cp:coreProperties>
</file>